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建築確認申請等の状況" sheetId="1" r:id="rId1"/>
    <sheet name="参考" sheetId="2" r:id="rId2"/>
  </sheets>
  <definedNames>
    <definedName name="_xlnm.Print_Area" localSheetId="0">'建築確認申請等の状況'!$A$1:$G$63</definedName>
  </definedNames>
  <calcPr fullCalcOnLoad="1"/>
</workbook>
</file>

<file path=xl/sharedStrings.xml><?xml version="1.0" encoding="utf-8"?>
<sst xmlns="http://schemas.openxmlformats.org/spreadsheetml/2006/main" count="141" uniqueCount="58">
  <si>
    <t>平成９年度</t>
  </si>
  <si>
    <t>平成１０年度</t>
  </si>
  <si>
    <t>平成１１年度</t>
  </si>
  <si>
    <t>工作物確認申請</t>
  </si>
  <si>
    <t>開発許可申請</t>
  </si>
  <si>
    <t>建築許可申請</t>
  </si>
  <si>
    <t>既存宅地確認申請</t>
  </si>
  <si>
    <t>単位：件</t>
  </si>
  <si>
    <t>平成１２年度</t>
  </si>
  <si>
    <t xml:space="preserve"> </t>
  </si>
  <si>
    <t>平成１3年度</t>
  </si>
  <si>
    <t>平成１4年度</t>
  </si>
  <si>
    <t>平成１5年度</t>
  </si>
  <si>
    <t>平成16年度</t>
  </si>
  <si>
    <t>建築確認申請（民間）</t>
  </si>
  <si>
    <t>建築確認申請（合計）</t>
  </si>
  <si>
    <t>建築確認申請（町受付）</t>
  </si>
  <si>
    <t>建築確認申請（民間受付）</t>
  </si>
  <si>
    <t>平成17年度</t>
  </si>
  <si>
    <t>平成18年度</t>
  </si>
  <si>
    <t>雨水浸透阻害行為許可申請</t>
  </si>
  <si>
    <t>平成19年度</t>
  </si>
  <si>
    <t>平成20年度</t>
  </si>
  <si>
    <r>
      <t>建築確認申請等の状況</t>
    </r>
    <r>
      <rPr>
        <sz val="10"/>
        <rFont val="ＭＳ Ｐゴシック"/>
        <family val="3"/>
      </rPr>
      <t>（都市整備課）</t>
    </r>
  </si>
  <si>
    <t>平成21年度</t>
  </si>
  <si>
    <t>平成22年度</t>
  </si>
  <si>
    <t>平成  年度</t>
  </si>
  <si>
    <t>台帳上建築確認申請（町受付）</t>
  </si>
  <si>
    <t>前年度扱い件数</t>
  </si>
  <si>
    <t>台帳上建築確認申請（民間）</t>
  </si>
  <si>
    <t>建築確認中の工作物</t>
  </si>
  <si>
    <t>建築確認中の工作物（当該年度扱い）</t>
  </si>
  <si>
    <t>建築確認中の工作物（前年度扱い）</t>
  </si>
  <si>
    <t>年度申請件数（工作物除く）</t>
  </si>
  <si>
    <t>工作物合計</t>
  </si>
  <si>
    <t>年度申請件数（開発許可）</t>
  </si>
  <si>
    <t>年度申請件数（建築許可）</t>
  </si>
  <si>
    <t>平成23年度</t>
  </si>
  <si>
    <t>平成 23年度</t>
  </si>
  <si>
    <r>
      <t>工作物確認申請</t>
    </r>
    <r>
      <rPr>
        <sz val="11"/>
        <rFont val="ＭＳ Ｐゴシック"/>
        <family val="3"/>
      </rPr>
      <t>（昇降機除く）</t>
    </r>
  </si>
  <si>
    <r>
      <t>工作物確認申請</t>
    </r>
    <r>
      <rPr>
        <sz val="11"/>
        <rFont val="ＭＳ Ｐゴシック"/>
        <family val="3"/>
      </rPr>
      <t>（昇降機除く）</t>
    </r>
  </si>
  <si>
    <t xml:space="preserve"> </t>
  </si>
  <si>
    <r>
      <t>台帳上工作物</t>
    </r>
    <r>
      <rPr>
        <sz val="11"/>
        <rFont val="ＭＳ Ｐゴシック"/>
        <family val="3"/>
      </rPr>
      <t>確認申請（当該年度）</t>
    </r>
  </si>
  <si>
    <r>
      <t>台帳上工作物</t>
    </r>
    <r>
      <rPr>
        <sz val="11"/>
        <rFont val="ＭＳ Ｐゴシック"/>
        <family val="3"/>
      </rPr>
      <t>確認申請（前年度扱い）</t>
    </r>
  </si>
  <si>
    <t>平成24年度</t>
  </si>
  <si>
    <t>平成25年度</t>
  </si>
  <si>
    <t>平成26年度</t>
  </si>
  <si>
    <t>平成 25年度</t>
  </si>
  <si>
    <t>平成27年度</t>
  </si>
  <si>
    <t>平成28年度</t>
  </si>
  <si>
    <r>
      <t>建築確認申請等の状況</t>
    </r>
    <r>
      <rPr>
        <sz val="10"/>
        <rFont val="ＭＳ Ｐゴシック"/>
        <family val="3"/>
      </rPr>
      <t>（まちづくり推進室）</t>
    </r>
  </si>
  <si>
    <t>平成29年度</t>
  </si>
  <si>
    <t>-</t>
  </si>
  <si>
    <t>平成30年度</t>
  </si>
  <si>
    <t>-</t>
  </si>
  <si>
    <t>令和元年度</t>
  </si>
  <si>
    <t>令和2年度</t>
  </si>
  <si>
    <t>令和3年度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</si>
</sst>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 "/>
    <numFmt numFmtId="178" formatCode="#,##0.0_ "/>
    <numFmt numFmtId="179" formatCode="0_);[Red]\(0\)"/>
    <numFmt numFmtId="180" formatCode="0.0_);[Red]\(0.0\)"/>
    <numFmt numFmtId="181" formatCode="0.0_ "/>
    <numFmt numFmtId="182" formatCode="0.0%"/>
    <numFmt numFmtId="183" formatCode="#,##0_);[Red]\(#,##0\)"/>
    <numFmt numFmtId="184" formatCode="#,##0;&quot;▲ &quot;#,##0"/>
    <numFmt numFmtId="185" formatCode="0.00_ "/>
    <numFmt numFmtId="186" formatCode="#,##0.00_ ;[Red]\-#,##0.00\ "/>
    <numFmt numFmtId="187" formatCode="#,##0.0_ ;[Red]\-#,##0.0\ "/>
    <numFmt numFmtId="188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35" borderId="10" xfId="0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4" borderId="1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zoomScalePageLayoutView="0" workbookViewId="0" topLeftCell="A47">
      <selection activeCell="B50" sqref="B50:B52"/>
    </sheetView>
  </sheetViews>
  <sheetFormatPr defaultColWidth="9.00390625" defaultRowHeight="13.5"/>
  <cols>
    <col min="1" max="1" width="25.50390625" style="13" bestFit="1" customWidth="1"/>
    <col min="2" max="2" width="9.75390625" style="13" bestFit="1" customWidth="1"/>
    <col min="3" max="7" width="10.25390625" style="13" bestFit="1" customWidth="1"/>
    <col min="8" max="16384" width="9.00390625" style="13" customWidth="1"/>
  </cols>
  <sheetData>
    <row r="1" ht="21">
      <c r="A1" s="1" t="s">
        <v>50</v>
      </c>
    </row>
    <row r="2" spans="4:7" ht="13.5">
      <c r="D2" s="14" t="s">
        <v>9</v>
      </c>
      <c r="F2" s="14" t="s">
        <v>9</v>
      </c>
      <c r="G2" s="14" t="s">
        <v>7</v>
      </c>
    </row>
    <row r="3" ht="4.5" customHeight="1"/>
    <row r="4" spans="1:7" ht="30" customHeight="1">
      <c r="A4" s="15"/>
      <c r="B4" s="3" t="s">
        <v>0</v>
      </c>
      <c r="C4" s="3" t="s">
        <v>1</v>
      </c>
      <c r="D4" s="3" t="s">
        <v>2</v>
      </c>
      <c r="E4" s="3" t="s">
        <v>8</v>
      </c>
      <c r="F4" s="3" t="s">
        <v>10</v>
      </c>
      <c r="G4" s="3" t="s">
        <v>11</v>
      </c>
    </row>
    <row r="5" spans="1:7" ht="30" customHeight="1">
      <c r="A5" s="16" t="s">
        <v>16</v>
      </c>
      <c r="B5" s="2">
        <v>228</v>
      </c>
      <c r="C5" s="2">
        <v>213</v>
      </c>
      <c r="D5" s="2">
        <v>208</v>
      </c>
      <c r="E5" s="2">
        <v>157</v>
      </c>
      <c r="F5" s="2">
        <v>107</v>
      </c>
      <c r="G5" s="2">
        <v>67</v>
      </c>
    </row>
    <row r="6" spans="1:7" ht="30" customHeight="1">
      <c r="A6" s="16" t="s">
        <v>17</v>
      </c>
      <c r="B6" s="4"/>
      <c r="C6" s="4"/>
      <c r="D6" s="2">
        <v>15</v>
      </c>
      <c r="E6" s="2">
        <v>39</v>
      </c>
      <c r="F6" s="2">
        <v>66</v>
      </c>
      <c r="G6" s="2">
        <v>95</v>
      </c>
    </row>
    <row r="7" spans="1:7" ht="30" customHeight="1">
      <c r="A7" s="16" t="s">
        <v>15</v>
      </c>
      <c r="B7" s="2">
        <v>228</v>
      </c>
      <c r="C7" s="2">
        <v>213</v>
      </c>
      <c r="D7" s="2">
        <f>SUM(D5:D6)</f>
        <v>223</v>
      </c>
      <c r="E7" s="2">
        <f>SUM(E5:E6)</f>
        <v>196</v>
      </c>
      <c r="F7" s="2">
        <f>SUM(F5:F6)</f>
        <v>173</v>
      </c>
      <c r="G7" s="2">
        <f>SUM(G5:G6)</f>
        <v>162</v>
      </c>
    </row>
    <row r="8" spans="1:7" ht="30" customHeight="1">
      <c r="A8" s="16" t="s">
        <v>39</v>
      </c>
      <c r="B8" s="2">
        <v>4</v>
      </c>
      <c r="C8" s="2">
        <v>3</v>
      </c>
      <c r="D8" s="2">
        <v>3</v>
      </c>
      <c r="E8" s="2">
        <v>4</v>
      </c>
      <c r="F8" s="2">
        <v>6</v>
      </c>
      <c r="G8" s="2">
        <v>6</v>
      </c>
    </row>
    <row r="9" spans="1:7" ht="30" customHeight="1">
      <c r="A9" s="16" t="s">
        <v>4</v>
      </c>
      <c r="B9" s="2">
        <v>9</v>
      </c>
      <c r="C9" s="2">
        <v>10</v>
      </c>
      <c r="D9" s="2">
        <v>9</v>
      </c>
      <c r="E9" s="2">
        <v>17</v>
      </c>
      <c r="F9" s="2">
        <v>13</v>
      </c>
      <c r="G9" s="2">
        <v>6</v>
      </c>
    </row>
    <row r="10" spans="1:7" ht="30" customHeight="1">
      <c r="A10" s="16" t="s">
        <v>5</v>
      </c>
      <c r="B10" s="2">
        <v>20</v>
      </c>
      <c r="C10" s="2">
        <v>23</v>
      </c>
      <c r="D10" s="2">
        <v>17</v>
      </c>
      <c r="E10" s="2">
        <v>21</v>
      </c>
      <c r="F10" s="2">
        <v>20</v>
      </c>
      <c r="G10" s="2">
        <v>34</v>
      </c>
    </row>
    <row r="11" spans="1:7" ht="30" customHeight="1">
      <c r="A11" s="16" t="s">
        <v>6</v>
      </c>
      <c r="B11" s="2">
        <v>26</v>
      </c>
      <c r="C11" s="2">
        <v>21</v>
      </c>
      <c r="D11" s="2">
        <v>27</v>
      </c>
      <c r="E11" s="2">
        <v>25</v>
      </c>
      <c r="F11" s="2">
        <v>43</v>
      </c>
      <c r="G11" s="4"/>
    </row>
    <row r="12" ht="7.5" customHeight="1"/>
    <row r="13" spans="4:7" ht="13.5">
      <c r="D13" s="14"/>
      <c r="F13" s="14"/>
      <c r="G13" s="14" t="s">
        <v>7</v>
      </c>
    </row>
    <row r="14" ht="4.5" customHeight="1"/>
    <row r="15" spans="1:7" ht="30" customHeight="1">
      <c r="A15" s="15"/>
      <c r="B15" s="3" t="s">
        <v>12</v>
      </c>
      <c r="C15" s="3" t="s">
        <v>13</v>
      </c>
      <c r="D15" s="3" t="s">
        <v>18</v>
      </c>
      <c r="E15" s="3" t="s">
        <v>19</v>
      </c>
      <c r="F15" s="3" t="s">
        <v>21</v>
      </c>
      <c r="G15" s="3" t="s">
        <v>22</v>
      </c>
    </row>
    <row r="16" spans="1:9" ht="30" customHeight="1">
      <c r="A16" s="16" t="s">
        <v>16</v>
      </c>
      <c r="B16" s="2">
        <f>'参考'!B20</f>
        <v>58</v>
      </c>
      <c r="C16" s="2">
        <f>'参考'!C20</f>
        <v>51</v>
      </c>
      <c r="D16" s="2">
        <f>'参考'!D20</f>
        <v>30</v>
      </c>
      <c r="E16" s="2">
        <f>'参考'!E20</f>
        <v>36</v>
      </c>
      <c r="F16" s="2">
        <f>'参考'!F20</f>
        <v>32</v>
      </c>
      <c r="G16" s="2">
        <f>'参考'!G20</f>
        <v>39</v>
      </c>
      <c r="H16" s="7"/>
      <c r="I16" s="17"/>
    </row>
    <row r="17" spans="1:9" ht="30" customHeight="1">
      <c r="A17" s="16" t="s">
        <v>14</v>
      </c>
      <c r="B17" s="2">
        <f>'参考'!B21</f>
        <v>80</v>
      </c>
      <c r="C17" s="2">
        <f>'参考'!C21</f>
        <v>118</v>
      </c>
      <c r="D17" s="2">
        <f>'参考'!D21</f>
        <v>154</v>
      </c>
      <c r="E17" s="2">
        <f>'参考'!E21</f>
        <v>207</v>
      </c>
      <c r="F17" s="2">
        <f>'参考'!F21</f>
        <v>167</v>
      </c>
      <c r="G17" s="2">
        <f>'参考'!G21</f>
        <v>115</v>
      </c>
      <c r="H17" s="7"/>
      <c r="I17" s="17"/>
    </row>
    <row r="18" spans="1:9" ht="30" customHeight="1">
      <c r="A18" s="16" t="s">
        <v>15</v>
      </c>
      <c r="B18" s="2">
        <f>SUM(B16:B17)</f>
        <v>138</v>
      </c>
      <c r="C18" s="2">
        <f>SUM(C16:C17)</f>
        <v>169</v>
      </c>
      <c r="D18" s="2">
        <f>SUM(D16:D17)</f>
        <v>184</v>
      </c>
      <c r="E18" s="2">
        <f>SUM(E16:E17)</f>
        <v>243</v>
      </c>
      <c r="F18" s="2">
        <f>SUM(F16:F17)</f>
        <v>199</v>
      </c>
      <c r="G18" s="2">
        <v>158</v>
      </c>
      <c r="I18" s="17"/>
    </row>
    <row r="19" spans="1:9" ht="30" customHeight="1">
      <c r="A19" s="16" t="s">
        <v>40</v>
      </c>
      <c r="B19" s="2">
        <f>'参考'!B30</f>
        <v>7</v>
      </c>
      <c r="C19" s="2">
        <f>'参考'!C30</f>
        <v>4</v>
      </c>
      <c r="D19" s="2">
        <f>'参考'!D30</f>
        <v>5</v>
      </c>
      <c r="E19" s="2">
        <f>'参考'!E30</f>
        <v>5</v>
      </c>
      <c r="F19" s="2">
        <f>'参考'!F30</f>
        <v>2</v>
      </c>
      <c r="G19" s="2">
        <f>'参考'!G30</f>
        <v>4</v>
      </c>
      <c r="H19" s="7"/>
      <c r="I19" s="5"/>
    </row>
    <row r="20" spans="1:7" ht="30" customHeight="1">
      <c r="A20" s="16" t="s">
        <v>4</v>
      </c>
      <c r="B20" s="2">
        <f>'参考'!B33</f>
        <v>7</v>
      </c>
      <c r="C20" s="2">
        <f>'参考'!C33</f>
        <v>4</v>
      </c>
      <c r="D20" s="2">
        <f>'参考'!D33</f>
        <v>11</v>
      </c>
      <c r="E20" s="2">
        <f>'参考'!E33</f>
        <v>13</v>
      </c>
      <c r="F20" s="2">
        <f>'参考'!F33</f>
        <v>11</v>
      </c>
      <c r="G20" s="2">
        <f>'参考'!G33</f>
        <v>19</v>
      </c>
    </row>
    <row r="21" spans="1:7" ht="30" customHeight="1">
      <c r="A21" s="16" t="s">
        <v>5</v>
      </c>
      <c r="B21" s="2">
        <f>'参考'!B36</f>
        <v>29</v>
      </c>
      <c r="C21" s="2">
        <f>'参考'!C36</f>
        <v>31</v>
      </c>
      <c r="D21" s="2">
        <f>'参考'!D36</f>
        <v>26</v>
      </c>
      <c r="E21" s="2">
        <f>'参考'!E36</f>
        <v>36</v>
      </c>
      <c r="F21" s="2">
        <f>'参考'!F36</f>
        <v>22</v>
      </c>
      <c r="G21" s="2">
        <f>'参考'!G36</f>
        <v>31</v>
      </c>
    </row>
    <row r="22" spans="1:7" ht="30" customHeight="1">
      <c r="A22" s="16" t="s">
        <v>20</v>
      </c>
      <c r="B22" s="4"/>
      <c r="C22" s="4"/>
      <c r="D22" s="2">
        <v>7</v>
      </c>
      <c r="E22" s="2">
        <v>23</v>
      </c>
      <c r="F22" s="2">
        <v>21</v>
      </c>
      <c r="G22" s="2">
        <v>31</v>
      </c>
    </row>
    <row r="23" ht="7.5" customHeight="1"/>
    <row r="24" spans="6:7" ht="13.5">
      <c r="F24" s="14"/>
      <c r="G24" s="14" t="s">
        <v>7</v>
      </c>
    </row>
    <row r="25" ht="4.5" customHeight="1"/>
    <row r="26" spans="1:7" ht="30" customHeight="1">
      <c r="A26" s="15"/>
      <c r="B26" s="3" t="s">
        <v>24</v>
      </c>
      <c r="C26" s="3" t="s">
        <v>25</v>
      </c>
      <c r="D26" s="3" t="s">
        <v>37</v>
      </c>
      <c r="E26" s="3" t="s">
        <v>44</v>
      </c>
      <c r="F26" s="3" t="s">
        <v>45</v>
      </c>
      <c r="G26" s="3" t="s">
        <v>46</v>
      </c>
    </row>
    <row r="27" spans="1:7" ht="30" customHeight="1">
      <c r="A27" s="16" t="s">
        <v>16</v>
      </c>
      <c r="B27" s="2">
        <f>'参考'!B42</f>
        <v>8</v>
      </c>
      <c r="C27" s="2">
        <f>'参考'!C42</f>
        <v>3</v>
      </c>
      <c r="D27" s="2">
        <f>'参考'!D42</f>
        <v>2</v>
      </c>
      <c r="E27" s="2">
        <f>'参考'!E42</f>
        <v>1</v>
      </c>
      <c r="F27" s="2">
        <f>'参考'!F42</f>
        <v>1</v>
      </c>
      <c r="G27" s="2">
        <v>1</v>
      </c>
    </row>
    <row r="28" spans="1:7" ht="30" customHeight="1">
      <c r="A28" s="16" t="s">
        <v>14</v>
      </c>
      <c r="B28" s="2">
        <f>'参考'!B43</f>
        <v>99</v>
      </c>
      <c r="C28" s="2">
        <f>'参考'!C43</f>
        <v>131</v>
      </c>
      <c r="D28" s="2">
        <f>'参考'!D43</f>
        <v>148</v>
      </c>
      <c r="E28" s="2">
        <f>'参考'!E43</f>
        <v>143</v>
      </c>
      <c r="F28" s="2">
        <f>'参考'!F43</f>
        <v>218</v>
      </c>
      <c r="G28" s="2">
        <v>140</v>
      </c>
    </row>
    <row r="29" spans="1:7" ht="30" customHeight="1">
      <c r="A29" s="16" t="s">
        <v>15</v>
      </c>
      <c r="B29" s="2">
        <f>SUM(B27:B28)</f>
        <v>107</v>
      </c>
      <c r="C29" s="2">
        <f>SUM(C27:C28)</f>
        <v>134</v>
      </c>
      <c r="D29" s="2">
        <f>SUM(D27:D28)</f>
        <v>150</v>
      </c>
      <c r="E29" s="2">
        <f>SUM(E27:E28)</f>
        <v>144</v>
      </c>
      <c r="F29" s="2">
        <f>SUM(F27:F28)</f>
        <v>219</v>
      </c>
      <c r="G29" s="2">
        <v>141</v>
      </c>
    </row>
    <row r="30" spans="1:7" ht="30" customHeight="1">
      <c r="A30" s="16" t="s">
        <v>40</v>
      </c>
      <c r="B30" s="2">
        <f>'参考'!B45</f>
        <v>3</v>
      </c>
      <c r="C30" s="2">
        <f>'参考'!C45</f>
        <v>4</v>
      </c>
      <c r="D30" s="2">
        <f>'参考'!D45</f>
        <v>0</v>
      </c>
      <c r="E30" s="2">
        <f>'参考'!E45</f>
        <v>1</v>
      </c>
      <c r="F30" s="2">
        <f>'参考'!F45</f>
        <v>0</v>
      </c>
      <c r="G30" s="2">
        <v>0</v>
      </c>
    </row>
    <row r="31" spans="1:7" ht="30" customHeight="1">
      <c r="A31" s="16" t="s">
        <v>4</v>
      </c>
      <c r="B31" s="2">
        <f>'参考'!B48</f>
        <v>8</v>
      </c>
      <c r="C31" s="2">
        <f>'参考'!C48</f>
        <v>8</v>
      </c>
      <c r="D31" s="2">
        <f>'参考'!D48</f>
        <v>9</v>
      </c>
      <c r="E31" s="2">
        <f>'参考'!E48</f>
        <v>12</v>
      </c>
      <c r="F31" s="2">
        <f>'参考'!F48</f>
        <v>13</v>
      </c>
      <c r="G31" s="2">
        <v>4</v>
      </c>
    </row>
    <row r="32" spans="1:7" ht="30" customHeight="1">
      <c r="A32" s="16" t="s">
        <v>5</v>
      </c>
      <c r="B32" s="2">
        <f>'参考'!B51</f>
        <v>20</v>
      </c>
      <c r="C32" s="2">
        <f>'参考'!C51</f>
        <v>32</v>
      </c>
      <c r="D32" s="2">
        <f>'参考'!D51</f>
        <v>46</v>
      </c>
      <c r="E32" s="2">
        <f>'参考'!E51</f>
        <v>40</v>
      </c>
      <c r="F32" s="2">
        <f>'参考'!F51</f>
        <v>50</v>
      </c>
      <c r="G32" s="2">
        <v>38</v>
      </c>
    </row>
    <row r="33" spans="1:7" ht="30" customHeight="1">
      <c r="A33" s="16" t="s">
        <v>20</v>
      </c>
      <c r="B33" s="2">
        <f>'参考'!B52</f>
        <v>5</v>
      </c>
      <c r="C33" s="2">
        <f>'参考'!C52</f>
        <v>6</v>
      </c>
      <c r="D33" s="2">
        <f>'参考'!D52</f>
        <v>8</v>
      </c>
      <c r="E33" s="2">
        <f>'参考'!E52</f>
        <v>11</v>
      </c>
      <c r="F33" s="2">
        <f>'参考'!F52</f>
        <v>12</v>
      </c>
      <c r="G33" s="2">
        <v>18</v>
      </c>
    </row>
    <row r="35" spans="6:7" ht="13.5">
      <c r="F35" s="14"/>
      <c r="G35" s="14" t="s">
        <v>7</v>
      </c>
    </row>
    <row r="36" ht="4.5" customHeight="1"/>
    <row r="37" spans="1:7" ht="30" customHeight="1">
      <c r="A37" s="15"/>
      <c r="B37" s="3" t="s">
        <v>48</v>
      </c>
      <c r="C37" s="3" t="s">
        <v>49</v>
      </c>
      <c r="D37" s="3" t="s">
        <v>51</v>
      </c>
      <c r="E37" s="3" t="s">
        <v>53</v>
      </c>
      <c r="F37" s="3" t="s">
        <v>55</v>
      </c>
      <c r="G37" s="3" t="s">
        <v>56</v>
      </c>
    </row>
    <row r="38" spans="1:7" ht="30" customHeight="1">
      <c r="A38" s="16" t="s">
        <v>16</v>
      </c>
      <c r="B38" s="2">
        <v>1</v>
      </c>
      <c r="C38" s="2">
        <v>2</v>
      </c>
      <c r="D38" s="2">
        <v>0</v>
      </c>
      <c r="E38" s="2">
        <v>1</v>
      </c>
      <c r="F38" s="2">
        <v>1</v>
      </c>
      <c r="G38" s="2">
        <v>2</v>
      </c>
    </row>
    <row r="39" spans="1:7" ht="30" customHeight="1">
      <c r="A39" s="16" t="s">
        <v>14</v>
      </c>
      <c r="B39" s="2">
        <v>220</v>
      </c>
      <c r="C39" s="2">
        <v>171</v>
      </c>
      <c r="D39" s="24" t="s">
        <v>52</v>
      </c>
      <c r="E39" s="24" t="s">
        <v>52</v>
      </c>
      <c r="F39" s="24" t="s">
        <v>52</v>
      </c>
      <c r="G39" s="24" t="s">
        <v>52</v>
      </c>
    </row>
    <row r="40" spans="1:7" ht="30" customHeight="1">
      <c r="A40" s="16" t="s">
        <v>15</v>
      </c>
      <c r="B40" s="2">
        <f>SUM(B38:B39)</f>
        <v>221</v>
      </c>
      <c r="C40" s="2">
        <v>173</v>
      </c>
      <c r="D40" s="24" t="s">
        <v>52</v>
      </c>
      <c r="E40" s="24" t="s">
        <v>54</v>
      </c>
      <c r="F40" s="24" t="s">
        <v>52</v>
      </c>
      <c r="G40" s="24" t="s">
        <v>52</v>
      </c>
    </row>
    <row r="41" spans="1:7" ht="30" customHeight="1">
      <c r="A41" s="16" t="s">
        <v>40</v>
      </c>
      <c r="B41" s="2">
        <f>'参考'!B56</f>
        <v>0</v>
      </c>
      <c r="C41" s="2">
        <v>3</v>
      </c>
      <c r="D41" s="24" t="s">
        <v>52</v>
      </c>
      <c r="E41" s="24" t="s">
        <v>52</v>
      </c>
      <c r="F41" s="24" t="s">
        <v>52</v>
      </c>
      <c r="G41" s="24" t="s">
        <v>52</v>
      </c>
    </row>
    <row r="42" spans="1:7" ht="30" customHeight="1">
      <c r="A42" s="16" t="s">
        <v>4</v>
      </c>
      <c r="B42" s="2">
        <v>12</v>
      </c>
      <c r="C42" s="2">
        <v>7</v>
      </c>
      <c r="D42" s="2">
        <v>12</v>
      </c>
      <c r="E42" s="2">
        <v>14</v>
      </c>
      <c r="F42" s="2">
        <v>16</v>
      </c>
      <c r="G42" s="2">
        <v>15</v>
      </c>
    </row>
    <row r="43" spans="1:7" ht="30" customHeight="1">
      <c r="A43" s="16" t="s">
        <v>5</v>
      </c>
      <c r="B43" s="2">
        <v>64</v>
      </c>
      <c r="C43" s="2">
        <v>31</v>
      </c>
      <c r="D43" s="2">
        <v>50</v>
      </c>
      <c r="E43" s="2">
        <v>34</v>
      </c>
      <c r="F43" s="2">
        <v>42</v>
      </c>
      <c r="G43" s="2">
        <v>32</v>
      </c>
    </row>
    <row r="44" spans="1:7" ht="30" customHeight="1">
      <c r="A44" s="16" t="s">
        <v>20</v>
      </c>
      <c r="B44" s="2">
        <v>18</v>
      </c>
      <c r="C44" s="2">
        <v>13</v>
      </c>
      <c r="D44" s="2">
        <v>14</v>
      </c>
      <c r="E44" s="2">
        <v>15</v>
      </c>
      <c r="F44" s="2">
        <v>22</v>
      </c>
      <c r="G44" s="2">
        <v>23</v>
      </c>
    </row>
    <row r="45" spans="1:7" ht="30" customHeight="1">
      <c r="A45" s="25"/>
      <c r="B45" s="26"/>
      <c r="C45" s="26"/>
      <c r="D45" s="26"/>
      <c r="E45" s="26"/>
      <c r="F45" s="26"/>
      <c r="G45" s="26"/>
    </row>
    <row r="47" spans="6:7" ht="13.5">
      <c r="F47" s="14"/>
      <c r="G47" s="14" t="s">
        <v>7</v>
      </c>
    </row>
    <row r="48" ht="4.5" customHeight="1"/>
    <row r="49" spans="1:7" ht="30" customHeight="1">
      <c r="A49" s="15"/>
      <c r="B49" s="3" t="s">
        <v>57</v>
      </c>
      <c r="C49" s="3"/>
      <c r="D49" s="3"/>
      <c r="E49" s="3"/>
      <c r="F49" s="3"/>
      <c r="G49" s="3"/>
    </row>
    <row r="50" spans="1:7" ht="30" customHeight="1">
      <c r="A50" s="16" t="s">
        <v>16</v>
      </c>
      <c r="B50" s="2">
        <v>0</v>
      </c>
      <c r="C50" s="2"/>
      <c r="D50" s="2"/>
      <c r="E50" s="2"/>
      <c r="F50" s="2"/>
      <c r="G50" s="2"/>
    </row>
    <row r="51" spans="1:7" ht="30" customHeight="1">
      <c r="A51" s="16" t="s">
        <v>4</v>
      </c>
      <c r="B51" s="2">
        <v>10</v>
      </c>
      <c r="C51" s="2"/>
      <c r="D51" s="2"/>
      <c r="E51" s="2"/>
      <c r="F51" s="2"/>
      <c r="G51" s="2"/>
    </row>
    <row r="52" spans="1:7" ht="30" customHeight="1">
      <c r="A52" s="16" t="s">
        <v>5</v>
      </c>
      <c r="B52" s="2">
        <v>33</v>
      </c>
      <c r="C52" s="2"/>
      <c r="D52" s="2"/>
      <c r="E52" s="2"/>
      <c r="F52" s="2"/>
      <c r="G52" s="2"/>
    </row>
    <row r="53" spans="1:7" ht="30" customHeight="1">
      <c r="A53" s="16" t="s">
        <v>20</v>
      </c>
      <c r="B53" s="2">
        <v>29</v>
      </c>
      <c r="C53" s="2"/>
      <c r="D53" s="2"/>
      <c r="E53" s="2"/>
      <c r="F53" s="2"/>
      <c r="G53" s="2"/>
    </row>
  </sheetData>
  <sheetProtection/>
  <printOptions/>
  <pageMargins left="0.6" right="0.31" top="0.984" bottom="0.51" header="0.512" footer="0.51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46">
      <selection activeCell="F53" sqref="F53"/>
    </sheetView>
  </sheetViews>
  <sheetFormatPr defaultColWidth="9.00390625" defaultRowHeight="13.5"/>
  <cols>
    <col min="1" max="1" width="45.00390625" style="13" bestFit="1" customWidth="1"/>
    <col min="2" max="2" width="9.75390625" style="13" bestFit="1" customWidth="1"/>
    <col min="3" max="7" width="10.25390625" style="13" bestFit="1" customWidth="1"/>
    <col min="8" max="16384" width="9.00390625" style="13" customWidth="1"/>
  </cols>
  <sheetData>
    <row r="1" ht="21">
      <c r="A1" s="1" t="s">
        <v>23</v>
      </c>
    </row>
    <row r="2" spans="4:7" ht="13.5">
      <c r="D2" s="14" t="s">
        <v>41</v>
      </c>
      <c r="F2" s="14" t="s">
        <v>41</v>
      </c>
      <c r="G2" s="14" t="s">
        <v>7</v>
      </c>
    </row>
    <row r="3" ht="4.5" customHeight="1"/>
    <row r="4" spans="1:7" ht="30" customHeight="1">
      <c r="A4" s="15"/>
      <c r="B4" s="3" t="s">
        <v>0</v>
      </c>
      <c r="C4" s="3" t="s">
        <v>1</v>
      </c>
      <c r="D4" s="3" t="s">
        <v>2</v>
      </c>
      <c r="E4" s="3" t="s">
        <v>8</v>
      </c>
      <c r="F4" s="3" t="s">
        <v>10</v>
      </c>
      <c r="G4" s="3" t="s">
        <v>11</v>
      </c>
    </row>
    <row r="5" spans="1:7" ht="30" customHeight="1">
      <c r="A5" s="16" t="s">
        <v>16</v>
      </c>
      <c r="B5" s="2">
        <v>228</v>
      </c>
      <c r="C5" s="2">
        <v>213</v>
      </c>
      <c r="D5" s="2">
        <v>208</v>
      </c>
      <c r="E5" s="2">
        <v>157</v>
      </c>
      <c r="F5" s="2">
        <v>107</v>
      </c>
      <c r="G5" s="2">
        <v>67</v>
      </c>
    </row>
    <row r="6" spans="1:7" ht="30" customHeight="1">
      <c r="A6" s="16" t="s">
        <v>17</v>
      </c>
      <c r="B6" s="4"/>
      <c r="C6" s="4"/>
      <c r="D6" s="2">
        <v>15</v>
      </c>
      <c r="E6" s="2">
        <v>39</v>
      </c>
      <c r="F6" s="2">
        <v>66</v>
      </c>
      <c r="G6" s="2">
        <v>95</v>
      </c>
    </row>
    <row r="7" spans="1:7" ht="30" customHeight="1">
      <c r="A7" s="16" t="s">
        <v>15</v>
      </c>
      <c r="B7" s="2">
        <v>228</v>
      </c>
      <c r="C7" s="2">
        <v>213</v>
      </c>
      <c r="D7" s="2">
        <f>SUM(D5:D6)</f>
        <v>223</v>
      </c>
      <c r="E7" s="2">
        <f>SUM(E5:E6)</f>
        <v>196</v>
      </c>
      <c r="F7" s="2">
        <f>SUM(F5:F6)</f>
        <v>173</v>
      </c>
      <c r="G7" s="2">
        <f>SUM(G5:G6)</f>
        <v>162</v>
      </c>
    </row>
    <row r="8" spans="1:7" ht="30" customHeight="1">
      <c r="A8" s="16" t="s">
        <v>3</v>
      </c>
      <c r="B8" s="2">
        <v>4</v>
      </c>
      <c r="C8" s="2">
        <v>3</v>
      </c>
      <c r="D8" s="2">
        <v>3</v>
      </c>
      <c r="E8" s="2">
        <v>4</v>
      </c>
      <c r="F8" s="2">
        <v>6</v>
      </c>
      <c r="G8" s="2">
        <v>6</v>
      </c>
    </row>
    <row r="9" spans="1:7" ht="30" customHeight="1">
      <c r="A9" s="16" t="s">
        <v>4</v>
      </c>
      <c r="B9" s="2">
        <v>9</v>
      </c>
      <c r="C9" s="2">
        <v>10</v>
      </c>
      <c r="D9" s="2">
        <v>9</v>
      </c>
      <c r="E9" s="2">
        <v>17</v>
      </c>
      <c r="F9" s="2">
        <v>13</v>
      </c>
      <c r="G9" s="2">
        <v>6</v>
      </c>
    </row>
    <row r="10" spans="1:7" ht="30" customHeight="1">
      <c r="A10" s="16" t="s">
        <v>5</v>
      </c>
      <c r="B10" s="2">
        <v>20</v>
      </c>
      <c r="C10" s="2">
        <v>23</v>
      </c>
      <c r="D10" s="2">
        <v>17</v>
      </c>
      <c r="E10" s="2">
        <v>21</v>
      </c>
      <c r="F10" s="2">
        <v>20</v>
      </c>
      <c r="G10" s="2">
        <v>34</v>
      </c>
    </row>
    <row r="11" spans="1:7" ht="30" customHeight="1">
      <c r="A11" s="16" t="s">
        <v>6</v>
      </c>
      <c r="B11" s="2">
        <v>26</v>
      </c>
      <c r="C11" s="2">
        <v>21</v>
      </c>
      <c r="D11" s="2">
        <v>27</v>
      </c>
      <c r="E11" s="2">
        <v>25</v>
      </c>
      <c r="F11" s="2">
        <v>43</v>
      </c>
      <c r="G11" s="4"/>
    </row>
    <row r="12" ht="7.5" customHeight="1"/>
    <row r="13" spans="4:7" ht="13.5">
      <c r="D13" s="14"/>
      <c r="F13" s="14"/>
      <c r="G13" s="14" t="s">
        <v>7</v>
      </c>
    </row>
    <row r="14" ht="4.5" customHeight="1"/>
    <row r="15" spans="1:7" ht="30" customHeight="1">
      <c r="A15" s="15"/>
      <c r="B15" s="3" t="s">
        <v>12</v>
      </c>
      <c r="C15" s="3" t="s">
        <v>13</v>
      </c>
      <c r="D15" s="3" t="s">
        <v>18</v>
      </c>
      <c r="E15" s="3" t="s">
        <v>19</v>
      </c>
      <c r="F15" s="3" t="s">
        <v>21</v>
      </c>
      <c r="G15" s="3" t="s">
        <v>22</v>
      </c>
    </row>
    <row r="16" spans="1:9" s="20" customFormat="1" ht="30" customHeight="1">
      <c r="A16" s="18" t="s">
        <v>27</v>
      </c>
      <c r="B16" s="10">
        <v>63</v>
      </c>
      <c r="C16" s="10">
        <v>48</v>
      </c>
      <c r="D16" s="10">
        <f>44-4</f>
        <v>40</v>
      </c>
      <c r="E16" s="10">
        <v>33</v>
      </c>
      <c r="F16" s="10">
        <f>47-1-6</f>
        <v>40</v>
      </c>
      <c r="G16" s="10">
        <v>42</v>
      </c>
      <c r="H16" s="11"/>
      <c r="I16" s="19"/>
    </row>
    <row r="17" spans="1:9" s="20" customFormat="1" ht="30" customHeight="1">
      <c r="A17" s="18" t="s">
        <v>28</v>
      </c>
      <c r="B17" s="10">
        <v>16</v>
      </c>
      <c r="C17" s="10">
        <v>11</v>
      </c>
      <c r="D17" s="10">
        <f>16-2</f>
        <v>14</v>
      </c>
      <c r="E17" s="10">
        <v>4</v>
      </c>
      <c r="F17" s="10">
        <v>7</v>
      </c>
      <c r="G17" s="10">
        <v>0</v>
      </c>
      <c r="H17" s="11"/>
      <c r="I17" s="19"/>
    </row>
    <row r="18" spans="1:9" ht="30" customHeight="1">
      <c r="A18" s="16" t="s">
        <v>31</v>
      </c>
      <c r="B18" s="2">
        <v>0</v>
      </c>
      <c r="C18" s="2">
        <v>0</v>
      </c>
      <c r="D18" s="2">
        <v>0</v>
      </c>
      <c r="E18" s="2">
        <v>0</v>
      </c>
      <c r="F18" s="2">
        <f>7-6</f>
        <v>1</v>
      </c>
      <c r="G18" s="2">
        <v>3</v>
      </c>
      <c r="H18" s="7"/>
      <c r="I18" s="17"/>
    </row>
    <row r="19" spans="1:9" ht="30" customHeight="1">
      <c r="A19" s="16" t="s">
        <v>32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7"/>
      <c r="I19" s="17"/>
    </row>
    <row r="20" spans="1:9" s="23" customFormat="1" ht="30" customHeight="1">
      <c r="A20" s="21" t="s">
        <v>33</v>
      </c>
      <c r="B20" s="9">
        <f>B16-B17-B18+C17-C19</f>
        <v>58</v>
      </c>
      <c r="C20" s="9">
        <f>C16-C17-C18+D17-D19</f>
        <v>51</v>
      </c>
      <c r="D20" s="9">
        <f>D16-D17-D18+E17-E19</f>
        <v>30</v>
      </c>
      <c r="E20" s="9">
        <f>E16-E17-E18+F17-F19</f>
        <v>36</v>
      </c>
      <c r="F20" s="9">
        <f>F16-F17-F18+G17-G19</f>
        <v>32</v>
      </c>
      <c r="G20" s="9">
        <f>G16-G17-G18</f>
        <v>39</v>
      </c>
      <c r="H20" s="8"/>
      <c r="I20" s="22"/>
    </row>
    <row r="21" spans="1:9" s="23" customFormat="1" ht="30" customHeight="1">
      <c r="A21" s="21" t="s">
        <v>29</v>
      </c>
      <c r="B21" s="9">
        <v>80</v>
      </c>
      <c r="C21" s="9">
        <v>118</v>
      </c>
      <c r="D21" s="9">
        <f>158-4</f>
        <v>154</v>
      </c>
      <c r="E21" s="9">
        <f>213-2-4</f>
        <v>207</v>
      </c>
      <c r="F21" s="9">
        <f>168-1</f>
        <v>167</v>
      </c>
      <c r="G21" s="9">
        <f>120-5</f>
        <v>115</v>
      </c>
      <c r="H21" s="8"/>
      <c r="I21" s="22"/>
    </row>
    <row r="22" spans="1:8" ht="30" customHeight="1">
      <c r="A22" s="16" t="s">
        <v>28</v>
      </c>
      <c r="B22" s="2">
        <v>19</v>
      </c>
      <c r="C22" s="2">
        <v>22</v>
      </c>
      <c r="D22" s="2">
        <f>32-2</f>
        <v>30</v>
      </c>
      <c r="E22" s="2">
        <v>45</v>
      </c>
      <c r="F22" s="2">
        <v>23</v>
      </c>
      <c r="G22" s="2">
        <v>0</v>
      </c>
      <c r="H22" s="5"/>
    </row>
    <row r="23" spans="1:8" ht="30" customHeight="1">
      <c r="A23" s="16" t="s">
        <v>31</v>
      </c>
      <c r="B23" s="2">
        <v>0</v>
      </c>
      <c r="C23" s="2">
        <v>0</v>
      </c>
      <c r="D23" s="2">
        <v>0</v>
      </c>
      <c r="E23" s="2">
        <v>0</v>
      </c>
      <c r="F23" s="2">
        <f>2-1</f>
        <v>1</v>
      </c>
      <c r="G23" s="2">
        <f>6-5</f>
        <v>1</v>
      </c>
      <c r="H23" s="5"/>
    </row>
    <row r="24" spans="1:8" ht="30" customHeight="1">
      <c r="A24" s="16" t="s">
        <v>32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5"/>
    </row>
    <row r="25" spans="1:8" s="23" customFormat="1" ht="30" customHeight="1">
      <c r="A25" s="21" t="s">
        <v>33</v>
      </c>
      <c r="B25" s="9">
        <f>B21-B22-B23+C22-C24</f>
        <v>83</v>
      </c>
      <c r="C25" s="9">
        <f>C21-C22-C23+D22-D24</f>
        <v>126</v>
      </c>
      <c r="D25" s="9">
        <f>D21-D22-D23+E22-E24</f>
        <v>169</v>
      </c>
      <c r="E25" s="9">
        <f>E21-E22-E23+F22-F24</f>
        <v>185</v>
      </c>
      <c r="F25" s="9">
        <f>F21-F22-F23+G22-G24</f>
        <v>143</v>
      </c>
      <c r="G25" s="9">
        <f>G21-G22-G23</f>
        <v>114</v>
      </c>
      <c r="H25" s="6"/>
    </row>
    <row r="26" spans="1:7" s="23" customFormat="1" ht="30" customHeight="1">
      <c r="A26" s="21" t="s">
        <v>15</v>
      </c>
      <c r="B26" s="9">
        <f aca="true" t="shared" si="0" ref="B26:G26">B20+B25</f>
        <v>141</v>
      </c>
      <c r="C26" s="9">
        <f t="shared" si="0"/>
        <v>177</v>
      </c>
      <c r="D26" s="9">
        <f t="shared" si="0"/>
        <v>199</v>
      </c>
      <c r="E26" s="9">
        <f t="shared" si="0"/>
        <v>221</v>
      </c>
      <c r="F26" s="9">
        <f t="shared" si="0"/>
        <v>175</v>
      </c>
      <c r="G26" s="9">
        <f t="shared" si="0"/>
        <v>153</v>
      </c>
    </row>
    <row r="27" spans="1:9" ht="30" customHeight="1">
      <c r="A27" s="16" t="s">
        <v>42</v>
      </c>
      <c r="B27" s="2">
        <v>6</v>
      </c>
      <c r="C27" s="2">
        <v>3</v>
      </c>
      <c r="D27" s="2">
        <v>0</v>
      </c>
      <c r="E27" s="2">
        <v>4</v>
      </c>
      <c r="F27" s="2">
        <v>0</v>
      </c>
      <c r="G27" s="2">
        <v>0</v>
      </c>
      <c r="H27" s="7"/>
      <c r="I27" s="5"/>
    </row>
    <row r="28" spans="1:9" ht="30" customHeight="1">
      <c r="A28" s="16" t="s">
        <v>43</v>
      </c>
      <c r="B28" s="2">
        <v>0</v>
      </c>
      <c r="C28" s="2">
        <v>1</v>
      </c>
      <c r="D28" s="2">
        <v>1</v>
      </c>
      <c r="E28" s="2">
        <v>5</v>
      </c>
      <c r="F28" s="2">
        <v>1</v>
      </c>
      <c r="G28" s="2">
        <v>0</v>
      </c>
      <c r="H28" s="5"/>
      <c r="I28" s="5"/>
    </row>
    <row r="29" spans="1:9" ht="30" customHeight="1">
      <c r="A29" s="16" t="s">
        <v>30</v>
      </c>
      <c r="B29" s="2">
        <f aca="true" t="shared" si="1" ref="B29:G29">B18+B23</f>
        <v>0</v>
      </c>
      <c r="C29" s="2">
        <f t="shared" si="1"/>
        <v>0</v>
      </c>
      <c r="D29" s="2">
        <f t="shared" si="1"/>
        <v>0</v>
      </c>
      <c r="E29" s="2">
        <f t="shared" si="1"/>
        <v>0</v>
      </c>
      <c r="F29" s="2">
        <f t="shared" si="1"/>
        <v>2</v>
      </c>
      <c r="G29" s="2">
        <f t="shared" si="1"/>
        <v>4</v>
      </c>
      <c r="H29" s="5"/>
      <c r="I29" s="5"/>
    </row>
    <row r="30" spans="1:9" s="23" customFormat="1" ht="30" customHeight="1">
      <c r="A30" s="21" t="s">
        <v>34</v>
      </c>
      <c r="B30" s="9">
        <f aca="true" t="shared" si="2" ref="B30:G30">B27+B29+C28+C24+C19</f>
        <v>7</v>
      </c>
      <c r="C30" s="9">
        <f t="shared" si="2"/>
        <v>4</v>
      </c>
      <c r="D30" s="9">
        <f t="shared" si="2"/>
        <v>5</v>
      </c>
      <c r="E30" s="9">
        <f t="shared" si="2"/>
        <v>5</v>
      </c>
      <c r="F30" s="9">
        <f t="shared" si="2"/>
        <v>2</v>
      </c>
      <c r="G30" s="9">
        <f t="shared" si="2"/>
        <v>4</v>
      </c>
      <c r="H30" s="6"/>
      <c r="I30" s="6"/>
    </row>
    <row r="31" spans="1:7" ht="30" customHeight="1">
      <c r="A31" s="16" t="s">
        <v>4</v>
      </c>
      <c r="B31" s="2">
        <v>5</v>
      </c>
      <c r="C31" s="2">
        <v>6</v>
      </c>
      <c r="D31" s="2">
        <v>9</v>
      </c>
      <c r="E31" s="2">
        <v>12</v>
      </c>
      <c r="F31" s="2">
        <v>13</v>
      </c>
      <c r="G31" s="2">
        <v>17</v>
      </c>
    </row>
    <row r="32" spans="1:7" ht="30" customHeight="1">
      <c r="A32" s="16" t="s">
        <v>28</v>
      </c>
      <c r="B32" s="2">
        <v>1</v>
      </c>
      <c r="C32" s="2">
        <v>3</v>
      </c>
      <c r="D32" s="2">
        <v>1</v>
      </c>
      <c r="E32" s="2">
        <v>3</v>
      </c>
      <c r="F32" s="2">
        <v>4</v>
      </c>
      <c r="G32" s="2">
        <v>2</v>
      </c>
    </row>
    <row r="33" spans="1:7" s="23" customFormat="1" ht="30" customHeight="1">
      <c r="A33" s="21" t="s">
        <v>35</v>
      </c>
      <c r="B33" s="9">
        <f>B31-B32+C32</f>
        <v>7</v>
      </c>
      <c r="C33" s="9">
        <f>C31-C32+D32</f>
        <v>4</v>
      </c>
      <c r="D33" s="9">
        <f>D31-D32+E32</f>
        <v>11</v>
      </c>
      <c r="E33" s="9">
        <f>E31-E32+F32</f>
        <v>13</v>
      </c>
      <c r="F33" s="9">
        <f>F31-F32+G32</f>
        <v>11</v>
      </c>
      <c r="G33" s="9">
        <f>G31-G32+B47</f>
        <v>19</v>
      </c>
    </row>
    <row r="34" spans="1:7" ht="30" customHeight="1">
      <c r="A34" s="16" t="s">
        <v>5</v>
      </c>
      <c r="B34" s="2">
        <v>31</v>
      </c>
      <c r="C34" s="2">
        <v>27</v>
      </c>
      <c r="D34" s="2">
        <v>32</v>
      </c>
      <c r="E34" s="2">
        <v>31</v>
      </c>
      <c r="F34" s="2">
        <v>27</v>
      </c>
      <c r="G34" s="2">
        <v>32</v>
      </c>
    </row>
    <row r="35" spans="1:7" ht="30" customHeight="1">
      <c r="A35" s="16" t="s">
        <v>28</v>
      </c>
      <c r="B35" s="2">
        <v>8</v>
      </c>
      <c r="C35" s="2">
        <v>6</v>
      </c>
      <c r="D35" s="2">
        <v>10</v>
      </c>
      <c r="E35" s="2">
        <v>4</v>
      </c>
      <c r="F35" s="2">
        <v>9</v>
      </c>
      <c r="G35" s="2">
        <v>4</v>
      </c>
    </row>
    <row r="36" spans="1:7" s="23" customFormat="1" ht="30" customHeight="1">
      <c r="A36" s="21" t="s">
        <v>36</v>
      </c>
      <c r="B36" s="9">
        <f>B34-B35+C35</f>
        <v>29</v>
      </c>
      <c r="C36" s="9">
        <f>C34-C35+D35</f>
        <v>31</v>
      </c>
      <c r="D36" s="9">
        <f>D34-D35+E35</f>
        <v>26</v>
      </c>
      <c r="E36" s="9">
        <f>E34-E35+F35</f>
        <v>36</v>
      </c>
      <c r="F36" s="9">
        <f>F34-F35+G35</f>
        <v>22</v>
      </c>
      <c r="G36" s="9">
        <f>G34-G35+B50</f>
        <v>31</v>
      </c>
    </row>
    <row r="37" spans="1:7" s="23" customFormat="1" ht="30" customHeight="1">
      <c r="A37" s="21" t="s">
        <v>20</v>
      </c>
      <c r="B37" s="12"/>
      <c r="C37" s="12"/>
      <c r="D37" s="9">
        <v>7</v>
      </c>
      <c r="E37" s="9">
        <v>23</v>
      </c>
      <c r="F37" s="9">
        <v>21</v>
      </c>
      <c r="G37" s="9">
        <v>31</v>
      </c>
    </row>
    <row r="38" ht="7.5" customHeight="1"/>
    <row r="39" spans="4:7" ht="13.5">
      <c r="D39" s="14"/>
      <c r="F39" s="14"/>
      <c r="G39" s="14" t="s">
        <v>7</v>
      </c>
    </row>
    <row r="40" ht="4.5" customHeight="1"/>
    <row r="41" spans="1:7" ht="30" customHeight="1">
      <c r="A41" s="15"/>
      <c r="B41" s="3" t="s">
        <v>24</v>
      </c>
      <c r="C41" s="3" t="s">
        <v>25</v>
      </c>
      <c r="D41" s="3" t="s">
        <v>38</v>
      </c>
      <c r="E41" s="3" t="s">
        <v>44</v>
      </c>
      <c r="F41" s="3" t="s">
        <v>47</v>
      </c>
      <c r="G41" s="3" t="s">
        <v>26</v>
      </c>
    </row>
    <row r="42" spans="1:7" s="23" customFormat="1" ht="30" customHeight="1">
      <c r="A42" s="21" t="s">
        <v>16</v>
      </c>
      <c r="B42" s="9">
        <v>8</v>
      </c>
      <c r="C42" s="9">
        <v>3</v>
      </c>
      <c r="D42" s="9">
        <v>2</v>
      </c>
      <c r="E42" s="9">
        <v>1</v>
      </c>
      <c r="F42" s="9">
        <v>1</v>
      </c>
      <c r="G42" s="9"/>
    </row>
    <row r="43" spans="1:7" s="23" customFormat="1" ht="30" customHeight="1">
      <c r="A43" s="21" t="s">
        <v>14</v>
      </c>
      <c r="B43" s="9">
        <v>99</v>
      </c>
      <c r="C43" s="9">
        <f>140-6-3</f>
        <v>131</v>
      </c>
      <c r="D43" s="9">
        <v>148</v>
      </c>
      <c r="E43" s="9">
        <v>143</v>
      </c>
      <c r="F43" s="9">
        <v>218</v>
      </c>
      <c r="G43" s="9"/>
    </row>
    <row r="44" spans="1:7" s="23" customFormat="1" ht="30" customHeight="1">
      <c r="A44" s="21" t="s">
        <v>15</v>
      </c>
      <c r="B44" s="9">
        <f>SUM(B42:B43)</f>
        <v>107</v>
      </c>
      <c r="C44" s="9">
        <f>SUM(C42:C43)</f>
        <v>134</v>
      </c>
      <c r="D44" s="9">
        <f>SUM(D42:D43)</f>
        <v>150</v>
      </c>
      <c r="E44" s="9">
        <v>143</v>
      </c>
      <c r="F44" s="9">
        <v>219</v>
      </c>
      <c r="G44" s="9"/>
    </row>
    <row r="45" spans="1:7" s="23" customFormat="1" ht="30" customHeight="1">
      <c r="A45" s="21" t="s">
        <v>3</v>
      </c>
      <c r="B45" s="9">
        <f>8-3-2</f>
        <v>3</v>
      </c>
      <c r="C45" s="9">
        <f>1+3</f>
        <v>4</v>
      </c>
      <c r="D45" s="9">
        <v>0</v>
      </c>
      <c r="E45" s="9">
        <v>1</v>
      </c>
      <c r="F45" s="9">
        <v>0</v>
      </c>
      <c r="G45" s="9"/>
    </row>
    <row r="46" spans="1:7" ht="30" customHeight="1">
      <c r="A46" s="16" t="s">
        <v>4</v>
      </c>
      <c r="B46" s="2">
        <v>12</v>
      </c>
      <c r="C46" s="2">
        <v>8</v>
      </c>
      <c r="D46" s="2">
        <v>9</v>
      </c>
      <c r="E46" s="2">
        <v>12</v>
      </c>
      <c r="F46" s="2">
        <v>13</v>
      </c>
      <c r="G46" s="2"/>
    </row>
    <row r="47" spans="1:7" ht="30" customHeight="1">
      <c r="A47" s="16" t="s">
        <v>28</v>
      </c>
      <c r="B47" s="2">
        <v>4</v>
      </c>
      <c r="C47" s="2">
        <v>0</v>
      </c>
      <c r="D47" s="2">
        <v>0</v>
      </c>
      <c r="E47" s="2">
        <v>0</v>
      </c>
      <c r="F47" s="2">
        <v>0</v>
      </c>
      <c r="G47" s="2"/>
    </row>
    <row r="48" spans="1:7" s="23" customFormat="1" ht="30" customHeight="1">
      <c r="A48" s="21" t="s">
        <v>35</v>
      </c>
      <c r="B48" s="9">
        <f>B46-B47+C47</f>
        <v>8</v>
      </c>
      <c r="C48" s="9">
        <f>C46-C47+D47</f>
        <v>8</v>
      </c>
      <c r="D48" s="9">
        <f>D46-D47+E47</f>
        <v>9</v>
      </c>
      <c r="E48" s="9">
        <v>12</v>
      </c>
      <c r="F48" s="9">
        <v>13</v>
      </c>
      <c r="G48" s="9"/>
    </row>
    <row r="49" spans="1:7" ht="30" customHeight="1">
      <c r="A49" s="16" t="s">
        <v>5</v>
      </c>
      <c r="B49" s="2">
        <v>23</v>
      </c>
      <c r="C49" s="2">
        <v>32</v>
      </c>
      <c r="D49" s="2">
        <v>46</v>
      </c>
      <c r="E49" s="2">
        <v>40</v>
      </c>
      <c r="F49" s="2">
        <v>50</v>
      </c>
      <c r="G49" s="2"/>
    </row>
    <row r="50" spans="1:7" ht="30" customHeight="1">
      <c r="A50" s="16" t="s">
        <v>28</v>
      </c>
      <c r="B50" s="2">
        <v>3</v>
      </c>
      <c r="C50" s="2">
        <v>0</v>
      </c>
      <c r="D50" s="2">
        <v>0</v>
      </c>
      <c r="E50" s="2">
        <v>0</v>
      </c>
      <c r="F50" s="2">
        <v>0</v>
      </c>
      <c r="G50" s="2"/>
    </row>
    <row r="51" spans="1:7" s="23" customFormat="1" ht="30" customHeight="1">
      <c r="A51" s="21" t="s">
        <v>36</v>
      </c>
      <c r="B51" s="9">
        <f>B49-B50+C50</f>
        <v>20</v>
      </c>
      <c r="C51" s="9">
        <f>C49-C50+D50</f>
        <v>32</v>
      </c>
      <c r="D51" s="9">
        <f>D49-D50+E50</f>
        <v>46</v>
      </c>
      <c r="E51" s="9">
        <v>40</v>
      </c>
      <c r="F51" s="9">
        <v>50</v>
      </c>
      <c r="G51" s="9"/>
    </row>
    <row r="52" spans="1:7" s="23" customFormat="1" ht="30" customHeight="1">
      <c r="A52" s="21" t="s">
        <v>20</v>
      </c>
      <c r="B52" s="9">
        <v>5</v>
      </c>
      <c r="C52" s="9">
        <v>6</v>
      </c>
      <c r="D52" s="9">
        <v>8</v>
      </c>
      <c r="E52" s="9">
        <v>11</v>
      </c>
      <c r="F52" s="9">
        <v>12</v>
      </c>
      <c r="G52" s="9"/>
    </row>
    <row r="56" spans="1:5" ht="13.5">
      <c r="A56" s="27"/>
      <c r="B56" s="27"/>
      <c r="C56" s="27"/>
      <c r="D56" s="27"/>
      <c r="E56" s="27"/>
    </row>
  </sheetData>
  <sheetProtection/>
  <mergeCells count="1">
    <mergeCell ref="A56:E5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Oguchi1</dc:creator>
  <cp:keywords/>
  <dc:description/>
  <cp:lastModifiedBy>root</cp:lastModifiedBy>
  <cp:lastPrinted>2022-08-18T02:47:47Z</cp:lastPrinted>
  <dcterms:created xsi:type="dcterms:W3CDTF">2001-04-09T10:03:22Z</dcterms:created>
  <dcterms:modified xsi:type="dcterms:W3CDTF">2022-11-01T02:35:41Z</dcterms:modified>
  <cp:category/>
  <cp:version/>
  <cp:contentType/>
  <cp:contentStatus/>
</cp:coreProperties>
</file>